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Tercer trimestre\Cuadros Excel Web (Valores)\"/>
    </mc:Choice>
  </mc:AlternateContent>
  <bookViews>
    <workbookView xWindow="0" yWindow="0" windowWidth="21600" windowHeight="9735" tabRatio="807"/>
  </bookViews>
  <sheets>
    <sheet name="Cuadro 9 DET" sheetId="31" r:id="rId1"/>
  </sheets>
  <definedNames>
    <definedName name="_xlnm.Print_Area" localSheetId="0">'Cuadro 9 DET'!$A$1:$L$76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3" i="31" l="1"/>
  <c r="K63" i="31"/>
  <c r="J63" i="31"/>
  <c r="I63" i="31"/>
  <c r="H63" i="31"/>
  <c r="G63" i="31"/>
  <c r="F63" i="31"/>
  <c r="E63" i="31"/>
  <c r="D63" i="31"/>
  <c r="C63" i="31"/>
  <c r="B63" i="31"/>
  <c r="L57" i="31"/>
  <c r="K57" i="31"/>
  <c r="J57" i="31"/>
  <c r="I57" i="31"/>
  <c r="H57" i="31"/>
  <c r="G57" i="31"/>
  <c r="F57" i="31"/>
  <c r="F50" i="31" s="1"/>
  <c r="E57" i="31"/>
  <c r="D57" i="31"/>
  <c r="C57" i="31"/>
  <c r="B57" i="31"/>
  <c r="L51" i="31"/>
  <c r="L50" i="31" s="1"/>
  <c r="K51" i="31"/>
  <c r="K50" i="31" s="1"/>
  <c r="J51" i="31"/>
  <c r="I51" i="31"/>
  <c r="H51" i="31"/>
  <c r="G51" i="31"/>
  <c r="F51" i="31"/>
  <c r="E51" i="31"/>
  <c r="E50" i="31" s="1"/>
  <c r="D51" i="31"/>
  <c r="C51" i="31"/>
  <c r="B51" i="31"/>
  <c r="J50" i="31"/>
  <c r="I50" i="31"/>
  <c r="H50" i="31"/>
  <c r="G50" i="31"/>
  <c r="D50" i="31"/>
  <c r="C50" i="31"/>
  <c r="B50" i="31"/>
  <c r="L45" i="31"/>
  <c r="K45" i="31"/>
  <c r="J45" i="31"/>
  <c r="J38" i="31" s="1"/>
  <c r="I45" i="31"/>
  <c r="H45" i="31"/>
  <c r="G45" i="31"/>
  <c r="F45" i="31"/>
  <c r="E45" i="31"/>
  <c r="D45" i="31"/>
  <c r="C45" i="31"/>
  <c r="C38" i="31" s="1"/>
  <c r="B45" i="31"/>
  <c r="L39" i="31"/>
  <c r="L38" i="31" s="1"/>
  <c r="K39" i="31"/>
  <c r="J39" i="31"/>
  <c r="I39" i="31"/>
  <c r="I38" i="31" s="1"/>
  <c r="H39" i="31"/>
  <c r="H38" i="31" s="1"/>
  <c r="G39" i="31"/>
  <c r="F39" i="31"/>
  <c r="E39" i="31"/>
  <c r="D39" i="31"/>
  <c r="D38" i="31" s="1"/>
  <c r="C39" i="31"/>
  <c r="B39" i="31"/>
  <c r="B38" i="31" s="1"/>
  <c r="K38" i="31"/>
  <c r="G38" i="31"/>
  <c r="F38" i="31"/>
  <c r="E38" i="31"/>
  <c r="L33" i="31"/>
  <c r="K33" i="31"/>
  <c r="J33" i="31"/>
  <c r="I33" i="31"/>
  <c r="H33" i="31"/>
  <c r="G33" i="31"/>
  <c r="G27" i="31" s="1"/>
  <c r="F33" i="31"/>
  <c r="E33" i="31"/>
  <c r="D33" i="31"/>
  <c r="C33" i="31"/>
  <c r="B33" i="31"/>
  <c r="B27" i="31" s="1"/>
  <c r="L28" i="31"/>
  <c r="K28" i="31"/>
  <c r="K27" i="31" s="1"/>
  <c r="J28" i="31"/>
  <c r="J27" i="31" s="1"/>
  <c r="I28" i="31"/>
  <c r="I27" i="31" s="1"/>
  <c r="H28" i="31"/>
  <c r="H27" i="31" s="1"/>
  <c r="G28" i="31"/>
  <c r="F28" i="31"/>
  <c r="F27" i="31" s="1"/>
  <c r="E28" i="31"/>
  <c r="E27" i="31" s="1"/>
  <c r="D28" i="31"/>
  <c r="C28" i="31"/>
  <c r="B28" i="31"/>
  <c r="D27" i="31"/>
  <c r="C27" i="31"/>
  <c r="L20" i="31"/>
  <c r="K20" i="31"/>
  <c r="J20" i="31"/>
  <c r="I20" i="31"/>
  <c r="H20" i="31"/>
  <c r="G20" i="31"/>
  <c r="F20" i="31"/>
  <c r="E20" i="31"/>
  <c r="D20" i="31"/>
  <c r="D14" i="31" s="1"/>
  <c r="C20" i="31"/>
  <c r="B20" i="31"/>
  <c r="L15" i="31"/>
  <c r="L14" i="31" s="1"/>
  <c r="K15" i="31"/>
  <c r="K14" i="31" s="1"/>
  <c r="J15" i="31"/>
  <c r="J14" i="31" s="1"/>
  <c r="I15" i="31"/>
  <c r="H15" i="31"/>
  <c r="H14" i="31" s="1"/>
  <c r="G15" i="31"/>
  <c r="G14" i="31" s="1"/>
  <c r="F15" i="31"/>
  <c r="E15" i="31"/>
  <c r="E14" i="31" s="1"/>
  <c r="D15" i="31"/>
  <c r="C15" i="31"/>
  <c r="C14" i="31" s="1"/>
  <c r="B15" i="31"/>
  <c r="B14" i="31" s="1"/>
  <c r="F14" i="31"/>
  <c r="L27" i="31" l="1"/>
  <c r="L66" i="31" s="1"/>
  <c r="C66" i="31"/>
  <c r="B66" i="31"/>
  <c r="J66" i="31"/>
  <c r="I14" i="31"/>
  <c r="F66" i="31"/>
  <c r="K66" i="31"/>
  <c r="G66" i="31"/>
  <c r="D66" i="31"/>
  <c r="E66" i="31"/>
  <c r="H66" i="31"/>
  <c r="I66" i="31"/>
</calcChain>
</file>

<file path=xl/sharedStrings.xml><?xml version="1.0" encoding="utf-8"?>
<sst xmlns="http://schemas.openxmlformats.org/spreadsheetml/2006/main" count="86" uniqueCount="45">
  <si>
    <t>Posición de la deuda externa total</t>
  </si>
  <si>
    <t>Sector y partida</t>
  </si>
  <si>
    <t>Trimestre</t>
  </si>
  <si>
    <t>Primer</t>
  </si>
  <si>
    <t>Segundo</t>
  </si>
  <si>
    <t>Tercer</t>
  </si>
  <si>
    <t>Cuarto</t>
  </si>
  <si>
    <t>(1) Corresponde a otros pasivos de la Posición de Inversión Internacional.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</si>
  <si>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</si>
  <si>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</si>
  <si>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</si>
  <si>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</si>
  <si>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</si>
  <si>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</si>
  <si>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Gobierno General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</si>
  <si>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</si>
  <si>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</si>
  <si>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</si>
  <si>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</si>
  <si>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</si>
  <si>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</si>
  <si>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</si>
  <si>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Moneda y depósitos (2)</t>
  </si>
  <si>
    <t>Bonos y pagarés</t>
  </si>
  <si>
    <t>Bancos</t>
  </si>
  <si>
    <t>Instrumentos financieros derivados</t>
  </si>
  <si>
    <t>Moneda y depósitos</t>
  </si>
  <si>
    <t>Otros Sectores</t>
  </si>
  <si>
    <t>Pasivos frente a empresas afiliadas</t>
  </si>
  <si>
    <t>Pasivos frente a inversionistas directos</t>
  </si>
  <si>
    <t>Deuda Externa Contractual</t>
  </si>
  <si>
    <t>Cuadro 9.  POSICIÓN DE LA DEUDA EXTERNA TOTAL DE LA REPÚBLICA,</t>
  </si>
  <si>
    <t>NOTAS: Cambios en las cifras por efectos de modificaciones en la Posición de Inversión Internacional en períodos anteriores.</t>
  </si>
  <si>
    <t>2020 (P)</t>
  </si>
  <si>
    <t xml:space="preserve">              La diferencia que se observa entre el total y los parciales se debe al redondeo.</t>
  </si>
  <si>
    <t>(2) Incluye el integro de moneda y depósitos, ya que no se dispone de información para hacer la atribución de corto y largo plazo.</t>
  </si>
  <si>
    <t>2021 (P)</t>
  </si>
  <si>
    <t>2022 (E)</t>
  </si>
  <si>
    <t xml:space="preserve">Uso del crédito y préstamos del FMI </t>
  </si>
  <si>
    <t>Asignaciones DEG</t>
  </si>
  <si>
    <t xml:space="preserve"> (En millones de balboas)</t>
  </si>
  <si>
    <t>0.0 Cuando la cantidad es menor a la unidad o fracción decimal adoptada, para la expresión del dato.</t>
  </si>
  <si>
    <t>Autoridades monetarias</t>
  </si>
  <si>
    <t>SEGÚN SECTOR Y PARTIDA: AÑOS 2020-21 Y ENERO A SEPTIEMBRE 2022</t>
  </si>
  <si>
    <t>Inversión directa: Préstamos entre 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</si>
</sst>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3" borderId="1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9" xfId="0" applyNumberFormat="1" applyFont="1" applyFill="1" applyBorder="1" applyAlignment="1" applyProtection="1">
      <alignment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4"/>
    </xf>
    <xf numFmtId="164" fontId="2" fillId="2" borderId="12" xfId="0" applyNumberFormat="1" applyFont="1" applyFill="1" applyBorder="1" applyAlignment="1" applyProtection="1">
      <alignment horizontal="right"/>
    </xf>
    <xf numFmtId="164" fontId="2" fillId="2" borderId="8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Protection="1"/>
    <xf numFmtId="164" fontId="2" fillId="2" borderId="8" xfId="0" applyNumberFormat="1" applyFont="1" applyFill="1" applyBorder="1" applyProtection="1"/>
    <xf numFmtId="0" fontId="2" fillId="2" borderId="4" xfId="0" applyNumberFormat="1" applyFont="1" applyFill="1" applyBorder="1" applyAlignment="1">
      <alignment horizontal="left" indent="2"/>
    </xf>
    <xf numFmtId="0" fontId="2" fillId="2" borderId="9" xfId="0" applyNumberFormat="1" applyFont="1" applyFill="1" applyBorder="1" applyProtection="1"/>
    <xf numFmtId="0" fontId="2" fillId="2" borderId="0" xfId="0" applyNumberFormat="1" applyFont="1" applyFill="1" applyAlignment="1" applyProtection="1"/>
    <xf numFmtId="0" fontId="2" fillId="2" borderId="0" xfId="0" applyNumberFormat="1" applyFont="1" applyFill="1" applyBorder="1" applyProtection="1"/>
    <xf numFmtId="0" fontId="2" fillId="0" borderId="0" xfId="0" applyNumberFormat="1" applyFont="1" applyFill="1" applyAlignment="1"/>
    <xf numFmtId="0" fontId="1" fillId="2" borderId="1" xfId="0" applyNumberFormat="1" applyFont="1" applyFill="1" applyBorder="1" applyAlignment="1" applyProtection="1"/>
    <xf numFmtId="164" fontId="2" fillId="0" borderId="12" xfId="0" applyNumberFormat="1" applyFont="1" applyFill="1" applyBorder="1"/>
    <xf numFmtId="164" fontId="2" fillId="0" borderId="8" xfId="0" applyNumberFormat="1" applyFont="1" applyFill="1" applyBorder="1"/>
    <xf numFmtId="164" fontId="2" fillId="0" borderId="12" xfId="0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right"/>
    </xf>
    <xf numFmtId="0" fontId="2" fillId="2" borderId="4" xfId="0" applyNumberFormat="1" applyFont="1" applyFill="1" applyBorder="1"/>
    <xf numFmtId="0" fontId="2" fillId="2" borderId="4" xfId="0" applyNumberFormat="1" applyFont="1" applyFill="1" applyBorder="1" applyAlignment="1">
      <alignment horizontal="left"/>
    </xf>
    <xf numFmtId="0" fontId="2" fillId="4" borderId="0" xfId="0" applyNumberFormat="1" applyFont="1" applyFill="1" applyBorder="1" applyProtection="1"/>
    <xf numFmtId="0" fontId="1" fillId="3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5"/>
    </xf>
    <xf numFmtId="0" fontId="2" fillId="2" borderId="0" xfId="0" applyNumberFormat="1" applyFont="1" applyFill="1" applyBorder="1" applyAlignment="1" applyProtection="1"/>
    <xf numFmtId="0" fontId="1" fillId="3" borderId="7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/>
    <xf numFmtId="0" fontId="2" fillId="2" borderId="0" xfId="0" applyNumberFormat="1" applyFont="1" applyFill="1" applyBorder="1"/>
    <xf numFmtId="0" fontId="1" fillId="2" borderId="0" xfId="0" applyNumberFormat="1" applyFont="1" applyFill="1"/>
    <xf numFmtId="0" fontId="1" fillId="2" borderId="1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164" fontId="1" fillId="2" borderId="12" xfId="0" applyNumberFormat="1" applyFont="1" applyFill="1" applyBorder="1" applyProtection="1"/>
    <xf numFmtId="164" fontId="1" fillId="2" borderId="8" xfId="0" applyNumberFormat="1" applyFont="1" applyFill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8" xfId="0" applyNumberFormat="1" applyFont="1" applyFill="1" applyBorder="1" applyAlignment="1" applyProtection="1">
      <alignment horizontal="right"/>
    </xf>
    <xf numFmtId="164" fontId="3" fillId="0" borderId="12" xfId="0" applyNumberFormat="1" applyFont="1" applyFill="1" applyBorder="1" applyAlignment="1" applyProtection="1">
      <alignment horizontal="right"/>
    </xf>
    <xf numFmtId="164" fontId="3" fillId="0" borderId="8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Protection="1"/>
    <xf numFmtId="164" fontId="1" fillId="0" borderId="8" xfId="0" applyNumberFormat="1" applyFont="1" applyFill="1" applyBorder="1" applyProtection="1"/>
    <xf numFmtId="164" fontId="1" fillId="2" borderId="12" xfId="0" applyNumberFormat="1" applyFont="1" applyFill="1" applyBorder="1"/>
    <xf numFmtId="164" fontId="1" fillId="2" borderId="8" xfId="0" applyNumberFormat="1" applyFont="1" applyFill="1" applyBorder="1"/>
    <xf numFmtId="0" fontId="2" fillId="2" borderId="13" xfId="0" applyNumberFormat="1" applyFont="1" applyFill="1" applyBorder="1"/>
    <xf numFmtId="0" fontId="2" fillId="2" borderId="5" xfId="0" applyNumberFormat="1" applyFont="1" applyFill="1" applyBorder="1"/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 applyProtection="1">
      <alignment horizont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L1"/>
    </sheetView>
  </sheetViews>
  <sheetFormatPr baseColWidth="10" defaultRowHeight="12.75" customHeight="1" x14ac:dyDescent="0.2"/>
  <cols>
    <col min="1" max="1" width="40.85546875" style="27" customWidth="1"/>
    <col min="2" max="10" width="9" style="27" customWidth="1"/>
    <col min="11" max="12" width="9" style="28" customWidth="1"/>
    <col min="13" max="16384" width="11.42578125" style="27"/>
  </cols>
  <sheetData>
    <row r="1" spans="1:12" ht="12.75" customHeight="1" x14ac:dyDescent="0.2">
      <c r="A1" s="47" t="s">
        <v>11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12.75" customHeight="1" x14ac:dyDescent="0.2">
      <c r="A2" s="48" t="s">
        <v>12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2.75" customHeight="1" x14ac:dyDescent="0.2">
      <c r="A3" s="47" t="s">
        <v>13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6" customHeight="1" x14ac:dyDescent="0.2"/>
    <row r="5" spans="1:12" s="29" customFormat="1" ht="12.75" customHeight="1" x14ac:dyDescent="0.2">
      <c r="A5" s="49" t="s">
        <v>31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s="29" customFormat="1" ht="12.75" customHeight="1" x14ac:dyDescent="0.2">
      <c r="A6" s="49" t="s">
        <v>43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 ht="6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25"/>
      <c r="L7" s="25"/>
    </row>
    <row r="8" spans="1:12" ht="14.1" customHeight="1" x14ac:dyDescent="0.2">
      <c r="A8" s="1"/>
      <c r="B8" s="53" t="s">
        <v>0</v>
      </c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2" ht="14.1" customHeight="1" x14ac:dyDescent="0.2">
      <c r="A9" s="2"/>
      <c r="B9" s="55" t="s">
        <v>40</v>
      </c>
      <c r="C9" s="56"/>
      <c r="D9" s="56"/>
      <c r="E9" s="56"/>
      <c r="F9" s="56"/>
      <c r="G9" s="56"/>
      <c r="H9" s="56"/>
      <c r="I9" s="56"/>
      <c r="J9" s="56"/>
      <c r="K9" s="56"/>
      <c r="L9" s="56"/>
    </row>
    <row r="10" spans="1:12" ht="14.1" customHeight="1" x14ac:dyDescent="0.2">
      <c r="A10" s="23" t="s">
        <v>1</v>
      </c>
      <c r="B10" s="50" t="s">
        <v>33</v>
      </c>
      <c r="C10" s="51"/>
      <c r="D10" s="51"/>
      <c r="E10" s="52"/>
      <c r="F10" s="50" t="s">
        <v>36</v>
      </c>
      <c r="G10" s="51"/>
      <c r="H10" s="51"/>
      <c r="I10" s="52"/>
      <c r="J10" s="50" t="s">
        <v>37</v>
      </c>
      <c r="K10" s="51"/>
      <c r="L10" s="51"/>
    </row>
    <row r="11" spans="1:12" ht="14.1" customHeight="1" x14ac:dyDescent="0.2">
      <c r="A11" s="2"/>
      <c r="B11" s="44" t="s">
        <v>2</v>
      </c>
      <c r="C11" s="45"/>
      <c r="D11" s="45"/>
      <c r="E11" s="46"/>
      <c r="F11" s="44" t="s">
        <v>2</v>
      </c>
      <c r="G11" s="45"/>
      <c r="H11" s="45"/>
      <c r="I11" s="46"/>
      <c r="J11" s="44" t="s">
        <v>2</v>
      </c>
      <c r="K11" s="45"/>
      <c r="L11" s="45"/>
    </row>
    <row r="12" spans="1:12" ht="14.1" customHeight="1" x14ac:dyDescent="0.2">
      <c r="A12" s="3"/>
      <c r="B12" s="4" t="s">
        <v>3</v>
      </c>
      <c r="C12" s="4" t="s">
        <v>4</v>
      </c>
      <c r="D12" s="4" t="s">
        <v>5</v>
      </c>
      <c r="E12" s="4" t="s">
        <v>6</v>
      </c>
      <c r="F12" s="4" t="s">
        <v>3</v>
      </c>
      <c r="G12" s="4" t="s">
        <v>4</v>
      </c>
      <c r="H12" s="4" t="s">
        <v>5</v>
      </c>
      <c r="I12" s="4" t="s">
        <v>6</v>
      </c>
      <c r="J12" s="4" t="s">
        <v>3</v>
      </c>
      <c r="K12" s="4" t="s">
        <v>4</v>
      </c>
      <c r="L12" s="26" t="s">
        <v>5</v>
      </c>
    </row>
    <row r="13" spans="1:12" ht="6" customHeight="1" x14ac:dyDescent="0.2">
      <c r="A13" s="15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1"/>
    </row>
    <row r="14" spans="1:12" ht="14.1" customHeight="1" x14ac:dyDescent="0.2">
      <c r="A14" s="20" t="s">
        <v>14</v>
      </c>
      <c r="B14" s="32">
        <f>SUM(B15+B20)</f>
        <v>21179.409483200001</v>
      </c>
      <c r="C14" s="32">
        <f t="shared" ref="C14:L14" si="0">SUM(C15+C20)</f>
        <v>24408.754367799997</v>
      </c>
      <c r="D14" s="32">
        <f t="shared" si="0"/>
        <v>27006.001262739999</v>
      </c>
      <c r="E14" s="32">
        <f t="shared" si="0"/>
        <v>28028.271956419998</v>
      </c>
      <c r="F14" s="32">
        <f t="shared" si="0"/>
        <v>30055.276235379999</v>
      </c>
      <c r="G14" s="32">
        <f t="shared" si="0"/>
        <v>30138.88854833</v>
      </c>
      <c r="H14" s="32">
        <f t="shared" si="0"/>
        <v>30807.511004159998</v>
      </c>
      <c r="I14" s="32">
        <f t="shared" si="0"/>
        <v>31748.775658759994</v>
      </c>
      <c r="J14" s="32">
        <f t="shared" si="0"/>
        <v>33842.29276366</v>
      </c>
      <c r="K14" s="32">
        <f t="shared" si="0"/>
        <v>33896.160061469993</v>
      </c>
      <c r="L14" s="33">
        <f t="shared" si="0"/>
        <v>33876.704326319996</v>
      </c>
    </row>
    <row r="15" spans="1:12" ht="14.1" customHeight="1" x14ac:dyDescent="0.2">
      <c r="A15" s="10" t="s">
        <v>15</v>
      </c>
      <c r="B15" s="34">
        <f>SUM(B16+B17+B18+B19)</f>
        <v>69.846385409999996</v>
      </c>
      <c r="C15" s="34">
        <f t="shared" ref="C15:L15" si="1">SUM(C16+C17+C18+C19)</f>
        <v>84.30442592</v>
      </c>
      <c r="D15" s="34">
        <f t="shared" si="1"/>
        <v>105.80330963000007</v>
      </c>
      <c r="E15" s="34">
        <f t="shared" si="1"/>
        <v>80.180988999999997</v>
      </c>
      <c r="F15" s="34">
        <f t="shared" si="1"/>
        <v>122.23746986000006</v>
      </c>
      <c r="G15" s="34">
        <f t="shared" si="1"/>
        <v>72.145939170000005</v>
      </c>
      <c r="H15" s="34">
        <f t="shared" si="1"/>
        <v>84.436411750000005</v>
      </c>
      <c r="I15" s="34">
        <f t="shared" si="1"/>
        <v>70.741007629999999</v>
      </c>
      <c r="J15" s="34">
        <f t="shared" si="1"/>
        <v>58.992177869999999</v>
      </c>
      <c r="K15" s="34">
        <f t="shared" si="1"/>
        <v>62.998984440000001</v>
      </c>
      <c r="L15" s="35">
        <f t="shared" si="1"/>
        <v>58.663526019999999</v>
      </c>
    </row>
    <row r="16" spans="1:12" ht="13.35" customHeight="1" x14ac:dyDescent="0.2">
      <c r="A16" s="5" t="s">
        <v>17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7">
        <v>0</v>
      </c>
    </row>
    <row r="17" spans="1:13" ht="13.35" customHeight="1" x14ac:dyDescent="0.2">
      <c r="A17" s="5" t="s">
        <v>18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7">
        <v>0</v>
      </c>
    </row>
    <row r="18" spans="1:13" ht="13.35" customHeight="1" x14ac:dyDescent="0.2">
      <c r="A18" s="5" t="s">
        <v>19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7">
        <v>0</v>
      </c>
    </row>
    <row r="19" spans="1:13" ht="13.35" customHeight="1" x14ac:dyDescent="0.2">
      <c r="A19" s="5" t="s">
        <v>20</v>
      </c>
      <c r="B19" s="6">
        <v>69.846385409999996</v>
      </c>
      <c r="C19" s="6">
        <v>84.30442592</v>
      </c>
      <c r="D19" s="6">
        <v>105.80330963000007</v>
      </c>
      <c r="E19" s="6">
        <v>80.180988999999997</v>
      </c>
      <c r="F19" s="6">
        <v>122.23746986000006</v>
      </c>
      <c r="G19" s="6">
        <v>72.145939170000005</v>
      </c>
      <c r="H19" s="6">
        <v>84.436411750000005</v>
      </c>
      <c r="I19" s="6">
        <v>70.741007629999999</v>
      </c>
      <c r="J19" s="6">
        <v>58.992177869999999</v>
      </c>
      <c r="K19" s="6">
        <v>62.998984440000001</v>
      </c>
      <c r="L19" s="7">
        <v>58.663526019999999</v>
      </c>
    </row>
    <row r="20" spans="1:13" ht="14.1" customHeight="1" x14ac:dyDescent="0.2">
      <c r="A20" s="10" t="s">
        <v>16</v>
      </c>
      <c r="B20" s="34">
        <f>SUM(B21+B22+B23+B24+B25)</f>
        <v>21109.56309779</v>
      </c>
      <c r="C20" s="34">
        <f t="shared" ref="C20:L20" si="2">SUM(C21+C22+C23+C24+C25)</f>
        <v>24324.449941879997</v>
      </c>
      <c r="D20" s="34">
        <f t="shared" si="2"/>
        <v>26900.197953110001</v>
      </c>
      <c r="E20" s="34">
        <f t="shared" si="2"/>
        <v>27948.090967419997</v>
      </c>
      <c r="F20" s="34">
        <f t="shared" si="2"/>
        <v>29933.038765519999</v>
      </c>
      <c r="G20" s="34">
        <f t="shared" si="2"/>
        <v>30066.742609159999</v>
      </c>
      <c r="H20" s="34">
        <f t="shared" si="2"/>
        <v>30723.074592409997</v>
      </c>
      <c r="I20" s="34">
        <f t="shared" si="2"/>
        <v>31678.034651129994</v>
      </c>
      <c r="J20" s="34">
        <f t="shared" si="2"/>
        <v>33783.300585789999</v>
      </c>
      <c r="K20" s="34">
        <f t="shared" si="2"/>
        <v>33833.161077029996</v>
      </c>
      <c r="L20" s="35">
        <f t="shared" si="2"/>
        <v>33818.040800299997</v>
      </c>
    </row>
    <row r="21" spans="1:13" ht="13.35" customHeight="1" x14ac:dyDescent="0.2">
      <c r="A21" s="5" t="s">
        <v>21</v>
      </c>
      <c r="B21" s="8">
        <v>14257.899062920002</v>
      </c>
      <c r="C21" s="8">
        <v>16668.10694849</v>
      </c>
      <c r="D21" s="8">
        <v>18775.082518349998</v>
      </c>
      <c r="E21" s="8">
        <v>18990.975672139997</v>
      </c>
      <c r="F21" s="8">
        <v>21096.513817299998</v>
      </c>
      <c r="G21" s="8">
        <v>21187.68382427</v>
      </c>
      <c r="H21" s="8">
        <v>21083.792379409999</v>
      </c>
      <c r="I21" s="8">
        <v>21578.834059639998</v>
      </c>
      <c r="J21" s="8">
        <v>23841.857200969996</v>
      </c>
      <c r="K21" s="8">
        <v>23596.795142099996</v>
      </c>
      <c r="L21" s="9">
        <v>23521.136838439998</v>
      </c>
    </row>
    <row r="22" spans="1:13" ht="13.35" customHeight="1" x14ac:dyDescent="0.2">
      <c r="A22" s="5" t="s">
        <v>18</v>
      </c>
      <c r="B22" s="8">
        <v>6582.7833879499995</v>
      </c>
      <c r="C22" s="8">
        <v>6866.9511879499996</v>
      </c>
      <c r="D22" s="8">
        <v>7317.4362719199999</v>
      </c>
      <c r="E22" s="8">
        <v>8130.6725121300005</v>
      </c>
      <c r="F22" s="8">
        <v>8023.3142468700007</v>
      </c>
      <c r="G22" s="8">
        <v>8060.5632840500002</v>
      </c>
      <c r="H22" s="8">
        <v>8322.0495363299997</v>
      </c>
      <c r="I22" s="8">
        <v>8790.64808266</v>
      </c>
      <c r="J22" s="8">
        <v>8648.9590167400002</v>
      </c>
      <c r="K22" s="8">
        <v>8994.9489117000012</v>
      </c>
      <c r="L22" s="9">
        <v>9101.7785730300002</v>
      </c>
    </row>
    <row r="23" spans="1:13" ht="13.35" customHeight="1" x14ac:dyDescent="0.2">
      <c r="A23" s="5" t="s">
        <v>38</v>
      </c>
      <c r="B23" s="8">
        <v>0</v>
      </c>
      <c r="C23" s="8">
        <v>518.36373834999995</v>
      </c>
      <c r="D23" s="8">
        <v>530.37235437999993</v>
      </c>
      <c r="E23" s="8">
        <v>542.69371416999991</v>
      </c>
      <c r="F23" s="8">
        <v>534.00470660999986</v>
      </c>
      <c r="G23" s="8">
        <v>537.47503455999981</v>
      </c>
      <c r="H23" s="8">
        <v>530.8621945499998</v>
      </c>
      <c r="I23" s="8">
        <v>527.36172254999985</v>
      </c>
      <c r="J23" s="8">
        <v>520.88829854999983</v>
      </c>
      <c r="K23" s="8">
        <v>500.30748242999982</v>
      </c>
      <c r="L23" s="9">
        <v>480.75156253999984</v>
      </c>
    </row>
    <row r="24" spans="1:13" ht="13.35" customHeight="1" x14ac:dyDescent="0.2">
      <c r="A24" s="5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9">
        <v>0</v>
      </c>
    </row>
    <row r="25" spans="1:13" ht="13.35" customHeight="1" x14ac:dyDescent="0.2">
      <c r="A25" s="5" t="s">
        <v>20</v>
      </c>
      <c r="B25" s="8">
        <v>268.88064692000006</v>
      </c>
      <c r="C25" s="8">
        <v>271.02806709000004</v>
      </c>
      <c r="D25" s="8">
        <v>277.30680846000001</v>
      </c>
      <c r="E25" s="8">
        <v>283.74906898</v>
      </c>
      <c r="F25" s="8">
        <v>279.20599473999999</v>
      </c>
      <c r="G25" s="8">
        <v>281.02046627999999</v>
      </c>
      <c r="H25" s="8">
        <v>786.37048212000002</v>
      </c>
      <c r="I25" s="8">
        <v>781.19078628</v>
      </c>
      <c r="J25" s="8">
        <v>771.59606953000002</v>
      </c>
      <c r="K25" s="8">
        <v>741.10954079999999</v>
      </c>
      <c r="L25" s="9">
        <v>714.37382629000001</v>
      </c>
    </row>
    <row r="26" spans="1:13" ht="13.35" customHeight="1" x14ac:dyDescent="0.2">
      <c r="A26" s="24" t="s">
        <v>39</v>
      </c>
      <c r="B26" s="8">
        <v>268.88064692000006</v>
      </c>
      <c r="C26" s="8">
        <v>271.02806709000004</v>
      </c>
      <c r="D26" s="8">
        <v>277.30680846000001</v>
      </c>
      <c r="E26" s="8">
        <v>283.74906898</v>
      </c>
      <c r="F26" s="8">
        <v>279.20599473999999</v>
      </c>
      <c r="G26" s="8">
        <v>281.02046627999999</v>
      </c>
      <c r="H26" s="8">
        <v>786.37048212000002</v>
      </c>
      <c r="I26" s="8">
        <v>781.19078628</v>
      </c>
      <c r="J26" s="8">
        <v>771.59606953000002</v>
      </c>
      <c r="K26" s="8">
        <v>741.10954079999999</v>
      </c>
      <c r="L26" s="9">
        <v>714.37382629000001</v>
      </c>
    </row>
    <row r="27" spans="1:13" ht="14.1" customHeight="1" x14ac:dyDescent="0.2">
      <c r="A27" s="21" t="s">
        <v>42</v>
      </c>
      <c r="B27" s="32">
        <f t="shared" ref="B27:L27" si="3">SUM(B28+B33)</f>
        <v>118.47259790000003</v>
      </c>
      <c r="C27" s="32">
        <f t="shared" si="3"/>
        <v>221.79296866000004</v>
      </c>
      <c r="D27" s="32">
        <f t="shared" si="3"/>
        <v>1684.09985497</v>
      </c>
      <c r="E27" s="32">
        <f t="shared" si="3"/>
        <v>1599.0390635899998</v>
      </c>
      <c r="F27" s="32">
        <f t="shared" si="3"/>
        <v>1596.2084229400002</v>
      </c>
      <c r="G27" s="32">
        <f t="shared" si="3"/>
        <v>1621.9070489300002</v>
      </c>
      <c r="H27" s="32">
        <f t="shared" si="3"/>
        <v>1557.1589972900001</v>
      </c>
      <c r="I27" s="32">
        <f t="shared" si="3"/>
        <v>1570.9549385100001</v>
      </c>
      <c r="J27" s="32">
        <f t="shared" si="3"/>
        <v>1563.3732249200002</v>
      </c>
      <c r="K27" s="32">
        <f t="shared" si="3"/>
        <v>1572.7787636600001</v>
      </c>
      <c r="L27" s="33">
        <f t="shared" si="3"/>
        <v>1388.2022371800003</v>
      </c>
    </row>
    <row r="28" spans="1:13" ht="14.1" customHeight="1" x14ac:dyDescent="0.2">
      <c r="A28" s="10" t="s">
        <v>15</v>
      </c>
      <c r="B28" s="34">
        <f t="shared" ref="B28:L28" si="4">SUM(B29+B30+B31+B32)</f>
        <v>118.47259790000003</v>
      </c>
      <c r="C28" s="34">
        <f t="shared" si="4"/>
        <v>221.13296456000003</v>
      </c>
      <c r="D28" s="34">
        <f t="shared" si="4"/>
        <v>170.35402660000003</v>
      </c>
      <c r="E28" s="34">
        <f t="shared" si="4"/>
        <v>79.087105700000023</v>
      </c>
      <c r="F28" s="34">
        <f t="shared" si="4"/>
        <v>72.666756260000014</v>
      </c>
      <c r="G28" s="34">
        <f t="shared" si="4"/>
        <v>89.424617390000023</v>
      </c>
      <c r="H28" s="34">
        <f t="shared" si="4"/>
        <v>68.621445610000023</v>
      </c>
      <c r="I28" s="34">
        <f t="shared" si="4"/>
        <v>69.270566890000026</v>
      </c>
      <c r="J28" s="34">
        <f t="shared" si="4"/>
        <v>68.336575620000019</v>
      </c>
      <c r="K28" s="34">
        <f t="shared" si="4"/>
        <v>68.407234310000021</v>
      </c>
      <c r="L28" s="35">
        <f t="shared" si="4"/>
        <v>69.436030880000018</v>
      </c>
    </row>
    <row r="29" spans="1:13" ht="13.35" customHeight="1" x14ac:dyDescent="0.2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7">
        <v>0</v>
      </c>
      <c r="M29" s="28"/>
    </row>
    <row r="30" spans="1:13" ht="13.35" customHeight="1" x14ac:dyDescent="0.2">
      <c r="A30" s="5" t="s">
        <v>18</v>
      </c>
      <c r="B30" s="6">
        <v>100</v>
      </c>
      <c r="C30" s="6">
        <v>200</v>
      </c>
      <c r="D30" s="6">
        <v>144.5</v>
      </c>
      <c r="E30" s="6">
        <v>55.5</v>
      </c>
      <c r="F30" s="6">
        <v>50</v>
      </c>
      <c r="G30" s="6">
        <v>50</v>
      </c>
      <c r="H30" s="6">
        <v>50</v>
      </c>
      <c r="I30" s="6">
        <v>50</v>
      </c>
      <c r="J30" s="6">
        <v>50</v>
      </c>
      <c r="K30" s="6">
        <v>50</v>
      </c>
      <c r="L30" s="7">
        <v>50</v>
      </c>
      <c r="M30" s="28"/>
    </row>
    <row r="31" spans="1:13" ht="13.35" customHeight="1" x14ac:dyDescent="0.2">
      <c r="A31" s="5" t="s">
        <v>22</v>
      </c>
      <c r="B31" s="6">
        <v>17.678903830000024</v>
      </c>
      <c r="C31" s="6">
        <v>18.630970580000024</v>
      </c>
      <c r="D31" s="6">
        <v>18.764804960000024</v>
      </c>
      <c r="E31" s="6">
        <v>19.006487220000022</v>
      </c>
      <c r="F31" s="6">
        <v>18.59809450000002</v>
      </c>
      <c r="G31" s="6">
        <v>17.87664911000002</v>
      </c>
      <c r="H31" s="6">
        <v>18.476067990000022</v>
      </c>
      <c r="I31" s="6">
        <v>19.135084070000023</v>
      </c>
      <c r="J31" s="6">
        <v>18.180112070000021</v>
      </c>
      <c r="K31" s="6">
        <v>18.236797620000022</v>
      </c>
      <c r="L31" s="7">
        <v>19.255298320000023</v>
      </c>
      <c r="M31" s="28"/>
    </row>
    <row r="32" spans="1:13" ht="13.35" customHeight="1" x14ac:dyDescent="0.2">
      <c r="A32" s="5" t="s">
        <v>20</v>
      </c>
      <c r="B32" s="6">
        <v>0.79369406999999992</v>
      </c>
      <c r="C32" s="6">
        <v>2.50199398</v>
      </c>
      <c r="D32" s="6">
        <v>7.0892216399999999</v>
      </c>
      <c r="E32" s="6">
        <v>4.58061848</v>
      </c>
      <c r="F32" s="6">
        <v>4.0686617600000003</v>
      </c>
      <c r="G32" s="6">
        <v>21.547968280000003</v>
      </c>
      <c r="H32" s="6">
        <v>0.14537762000000001</v>
      </c>
      <c r="I32" s="6">
        <v>0.13548282</v>
      </c>
      <c r="J32" s="6">
        <v>0.15646355000000001</v>
      </c>
      <c r="K32" s="6">
        <v>0.17043669</v>
      </c>
      <c r="L32" s="7">
        <v>0.18073255999999999</v>
      </c>
      <c r="M32" s="28"/>
    </row>
    <row r="33" spans="1:13" ht="14.1" customHeight="1" x14ac:dyDescent="0.2">
      <c r="A33" s="10" t="s">
        <v>16</v>
      </c>
      <c r="B33" s="34">
        <f t="shared" ref="B33:L33" si="5">SUM(B34+B35+B36+B37)</f>
        <v>0</v>
      </c>
      <c r="C33" s="34">
        <f t="shared" si="5"/>
        <v>0.66000409999999998</v>
      </c>
      <c r="D33" s="34">
        <f t="shared" si="5"/>
        <v>1513.74582837</v>
      </c>
      <c r="E33" s="34">
        <f t="shared" si="5"/>
        <v>1519.9519578899999</v>
      </c>
      <c r="F33" s="34">
        <f t="shared" si="5"/>
        <v>1523.5416666800002</v>
      </c>
      <c r="G33" s="34">
        <f t="shared" si="5"/>
        <v>1532.4824315400001</v>
      </c>
      <c r="H33" s="34">
        <f t="shared" si="5"/>
        <v>1488.5375516800002</v>
      </c>
      <c r="I33" s="34">
        <f t="shared" si="5"/>
        <v>1501.6843716200001</v>
      </c>
      <c r="J33" s="34">
        <f t="shared" si="5"/>
        <v>1495.0366493000001</v>
      </c>
      <c r="K33" s="34">
        <f t="shared" si="5"/>
        <v>1504.3715293500002</v>
      </c>
      <c r="L33" s="35">
        <f t="shared" si="5"/>
        <v>1318.7662063000002</v>
      </c>
    </row>
    <row r="34" spans="1:13" ht="13.35" customHeight="1" x14ac:dyDescent="0.2">
      <c r="A34" s="5" t="s">
        <v>23</v>
      </c>
      <c r="B34" s="6">
        <v>0</v>
      </c>
      <c r="C34" s="6">
        <v>0</v>
      </c>
      <c r="D34" s="6">
        <v>1000</v>
      </c>
      <c r="E34" s="6">
        <v>1000</v>
      </c>
      <c r="F34" s="6">
        <v>1000</v>
      </c>
      <c r="G34" s="6">
        <v>1009.93055556</v>
      </c>
      <c r="H34" s="6">
        <v>996.33408065000003</v>
      </c>
      <c r="I34" s="6">
        <v>1006.6466049100001</v>
      </c>
      <c r="J34" s="6">
        <v>1000.4985305700001</v>
      </c>
      <c r="K34" s="6">
        <v>1006.92103296</v>
      </c>
      <c r="L34" s="7">
        <v>1000.9141123100001</v>
      </c>
      <c r="M34" s="28"/>
    </row>
    <row r="35" spans="1:13" ht="13.35" customHeight="1" x14ac:dyDescent="0.2">
      <c r="A35" s="5" t="s">
        <v>18</v>
      </c>
      <c r="B35" s="6">
        <v>0</v>
      </c>
      <c r="C35" s="6">
        <v>0.66000409999999998</v>
      </c>
      <c r="D35" s="6">
        <v>513.74582837000003</v>
      </c>
      <c r="E35" s="6">
        <v>519.95195789000002</v>
      </c>
      <c r="F35" s="6">
        <v>523.54166668000005</v>
      </c>
      <c r="G35" s="6">
        <v>522.55187598000009</v>
      </c>
      <c r="H35" s="6">
        <v>492.20347103000012</v>
      </c>
      <c r="I35" s="6">
        <v>495.03776671000014</v>
      </c>
      <c r="J35" s="6">
        <v>494.53811873000012</v>
      </c>
      <c r="K35" s="6">
        <v>497.45049639000013</v>
      </c>
      <c r="L35" s="7">
        <v>317.85209399000013</v>
      </c>
      <c r="M35" s="28"/>
    </row>
    <row r="36" spans="1:13" ht="13.35" customHeight="1" x14ac:dyDescent="0.2">
      <c r="A36" s="5" t="s">
        <v>22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7">
        <v>0</v>
      </c>
      <c r="M36" s="28"/>
    </row>
    <row r="37" spans="1:13" ht="13.35" customHeight="1" x14ac:dyDescent="0.2">
      <c r="A37" s="5" t="s">
        <v>20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7">
        <v>0</v>
      </c>
      <c r="M37" s="28"/>
    </row>
    <row r="38" spans="1:13" ht="14.1" customHeight="1" x14ac:dyDescent="0.2">
      <c r="A38" s="21" t="s">
        <v>24</v>
      </c>
      <c r="B38" s="32">
        <f t="shared" ref="B38:L38" si="6">SUM(B39+B45)</f>
        <v>48382.251345460012</v>
      </c>
      <c r="C38" s="32">
        <f t="shared" si="6"/>
        <v>48405.571284550009</v>
      </c>
      <c r="D38" s="32">
        <f t="shared" si="6"/>
        <v>45602.634602530008</v>
      </c>
      <c r="E38" s="32">
        <f t="shared" si="6"/>
        <v>44485.338321560004</v>
      </c>
      <c r="F38" s="32">
        <f t="shared" si="6"/>
        <v>43512.623605110006</v>
      </c>
      <c r="G38" s="32">
        <f t="shared" si="6"/>
        <v>43173.092061140007</v>
      </c>
      <c r="H38" s="32">
        <f t="shared" si="6"/>
        <v>46147.310540850012</v>
      </c>
      <c r="I38" s="32">
        <f t="shared" si="6"/>
        <v>47512.276091899999</v>
      </c>
      <c r="J38" s="32">
        <f t="shared" si="6"/>
        <v>48774.711088739998</v>
      </c>
      <c r="K38" s="32">
        <f t="shared" si="6"/>
        <v>50824.906031210005</v>
      </c>
      <c r="L38" s="33">
        <f t="shared" si="6"/>
        <v>52232.909909520007</v>
      </c>
    </row>
    <row r="39" spans="1:13" ht="14.1" customHeight="1" x14ac:dyDescent="0.2">
      <c r="A39" s="10" t="s">
        <v>15</v>
      </c>
      <c r="B39" s="34">
        <f t="shared" ref="B39:L39" si="7">SUM(B40+B41+B42+B43+B44)</f>
        <v>32574.885045480005</v>
      </c>
      <c r="C39" s="34">
        <f t="shared" si="7"/>
        <v>33825.156860970004</v>
      </c>
      <c r="D39" s="34">
        <f t="shared" si="7"/>
        <v>31250.791789090006</v>
      </c>
      <c r="E39" s="34">
        <f t="shared" si="7"/>
        <v>30667.137823760004</v>
      </c>
      <c r="F39" s="34">
        <f t="shared" si="7"/>
        <v>30256.668366090005</v>
      </c>
      <c r="G39" s="34">
        <f t="shared" si="7"/>
        <v>30309.751555660005</v>
      </c>
      <c r="H39" s="34">
        <f t="shared" si="7"/>
        <v>33277.488881900012</v>
      </c>
      <c r="I39" s="34">
        <f t="shared" si="7"/>
        <v>34522.086541329998</v>
      </c>
      <c r="J39" s="34">
        <f t="shared" si="7"/>
        <v>34860.290057759994</v>
      </c>
      <c r="K39" s="34">
        <f t="shared" si="7"/>
        <v>37214.267864590001</v>
      </c>
      <c r="L39" s="35">
        <f t="shared" si="7"/>
        <v>38837.089274660008</v>
      </c>
    </row>
    <row r="40" spans="1:13" ht="13.35" customHeight="1" x14ac:dyDescent="0.2">
      <c r="A40" s="5" t="s">
        <v>17</v>
      </c>
      <c r="B40" s="16">
        <v>341.6407565400001</v>
      </c>
      <c r="C40" s="16">
        <v>252.49913648000012</v>
      </c>
      <c r="D40" s="16">
        <v>175.31159413000012</v>
      </c>
      <c r="E40" s="16">
        <v>56.166243110000138</v>
      </c>
      <c r="F40" s="16">
        <v>198.19349327000012</v>
      </c>
      <c r="G40" s="16">
        <v>319.01275519000012</v>
      </c>
      <c r="H40" s="16">
        <v>563.70046550000018</v>
      </c>
      <c r="I40" s="16">
        <v>610.97537605000025</v>
      </c>
      <c r="J40" s="16">
        <v>599.37885829000027</v>
      </c>
      <c r="K40" s="16">
        <v>1035.0579124000003</v>
      </c>
      <c r="L40" s="17">
        <v>1277.5885212400003</v>
      </c>
    </row>
    <row r="41" spans="1:13" ht="13.35" customHeight="1" x14ac:dyDescent="0.2">
      <c r="A41" s="5" t="s">
        <v>25</v>
      </c>
      <c r="B41" s="16">
        <v>129.71566597</v>
      </c>
      <c r="C41" s="16">
        <v>133.57461258000001</v>
      </c>
      <c r="D41" s="16">
        <v>110.30818768000002</v>
      </c>
      <c r="E41" s="16">
        <v>64.910431710000012</v>
      </c>
      <c r="F41" s="16">
        <v>85.44053261000002</v>
      </c>
      <c r="G41" s="16">
        <v>123.92306493000001</v>
      </c>
      <c r="H41" s="16">
        <v>139.43461760000002</v>
      </c>
      <c r="I41" s="16">
        <v>106.41870804000001</v>
      </c>
      <c r="J41" s="16">
        <v>107.33780989</v>
      </c>
      <c r="K41" s="16">
        <v>127.79977888000001</v>
      </c>
      <c r="L41" s="17">
        <v>130.27759299000002</v>
      </c>
    </row>
    <row r="42" spans="1:13" ht="13.35" customHeight="1" x14ac:dyDescent="0.2">
      <c r="A42" s="5" t="s">
        <v>18</v>
      </c>
      <c r="B42" s="16">
        <v>4520.5528576599982</v>
      </c>
      <c r="C42" s="16">
        <v>5020.4008596099984</v>
      </c>
      <c r="D42" s="16">
        <v>3069.239178169998</v>
      </c>
      <c r="E42" s="16">
        <v>3017.7687262699978</v>
      </c>
      <c r="F42" s="16">
        <v>2306.5796264599981</v>
      </c>
      <c r="G42" s="16">
        <v>2118.6548965699981</v>
      </c>
      <c r="H42" s="16">
        <v>2081.8280138999976</v>
      </c>
      <c r="I42" s="16">
        <v>4264.8586646899976</v>
      </c>
      <c r="J42" s="16">
        <v>4345.6558622799976</v>
      </c>
      <c r="K42" s="16">
        <v>5206.0656219099974</v>
      </c>
      <c r="L42" s="17">
        <v>7059.2942197199973</v>
      </c>
    </row>
    <row r="43" spans="1:13" ht="13.35" customHeight="1" x14ac:dyDescent="0.2">
      <c r="A43" s="5" t="s">
        <v>26</v>
      </c>
      <c r="B43" s="16">
        <v>26741.894109210007</v>
      </c>
      <c r="C43" s="16">
        <v>27930.003694160005</v>
      </c>
      <c r="D43" s="16">
        <v>27330.471449010009</v>
      </c>
      <c r="E43" s="16">
        <v>26868.341577470004</v>
      </c>
      <c r="F43" s="16">
        <v>27076.735664720007</v>
      </c>
      <c r="G43" s="16">
        <v>27130.143368290006</v>
      </c>
      <c r="H43" s="16">
        <v>29248.054169700008</v>
      </c>
      <c r="I43" s="16">
        <v>28748.363853100003</v>
      </c>
      <c r="J43" s="16">
        <v>29127.422804200003</v>
      </c>
      <c r="K43" s="16">
        <v>30230.800307920006</v>
      </c>
      <c r="L43" s="17">
        <v>29850.356421360004</v>
      </c>
    </row>
    <row r="44" spans="1:13" ht="13.35" customHeight="1" x14ac:dyDescent="0.2">
      <c r="A44" s="5" t="s">
        <v>20</v>
      </c>
      <c r="B44" s="16">
        <v>841.08165610000026</v>
      </c>
      <c r="C44" s="16">
        <v>488.67855814000029</v>
      </c>
      <c r="D44" s="16">
        <v>565.46138010000027</v>
      </c>
      <c r="E44" s="16">
        <v>659.95084520000023</v>
      </c>
      <c r="F44" s="16">
        <v>589.71904903000029</v>
      </c>
      <c r="G44" s="16">
        <v>618.0174706800002</v>
      </c>
      <c r="H44" s="16">
        <v>1244.4716152000003</v>
      </c>
      <c r="I44" s="16">
        <v>791.46993945000031</v>
      </c>
      <c r="J44" s="16">
        <v>680.49472310000033</v>
      </c>
      <c r="K44" s="16">
        <v>614.54424348000043</v>
      </c>
      <c r="L44" s="17">
        <v>519.57251935000033</v>
      </c>
    </row>
    <row r="45" spans="1:13" ht="14.1" customHeight="1" x14ac:dyDescent="0.2">
      <c r="A45" s="10" t="s">
        <v>16</v>
      </c>
      <c r="B45" s="36">
        <f t="shared" ref="B45:L45" si="8">SUM(B46+B47+B48+B49)</f>
        <v>15807.366299980004</v>
      </c>
      <c r="C45" s="36">
        <f t="shared" si="8"/>
        <v>14580.414423580001</v>
      </c>
      <c r="D45" s="36">
        <f t="shared" si="8"/>
        <v>14351.842813440002</v>
      </c>
      <c r="E45" s="36">
        <f t="shared" si="8"/>
        <v>13818.2004978</v>
      </c>
      <c r="F45" s="36">
        <f t="shared" si="8"/>
        <v>13255.955239020001</v>
      </c>
      <c r="G45" s="36">
        <f t="shared" si="8"/>
        <v>12863.340505480002</v>
      </c>
      <c r="H45" s="36">
        <f t="shared" si="8"/>
        <v>12869.821658950001</v>
      </c>
      <c r="I45" s="36">
        <f t="shared" si="8"/>
        <v>12990.189550570001</v>
      </c>
      <c r="J45" s="36">
        <f t="shared" si="8"/>
        <v>13914.421030980002</v>
      </c>
      <c r="K45" s="36">
        <f t="shared" si="8"/>
        <v>13610.638166620003</v>
      </c>
      <c r="L45" s="37">
        <f t="shared" si="8"/>
        <v>13395.820634860003</v>
      </c>
    </row>
    <row r="46" spans="1:13" ht="13.35" customHeight="1" x14ac:dyDescent="0.2">
      <c r="A46" s="5" t="s">
        <v>23</v>
      </c>
      <c r="B46" s="16">
        <v>5404.7759825000012</v>
      </c>
      <c r="C46" s="16">
        <v>4990.109005700001</v>
      </c>
      <c r="D46" s="16">
        <v>4735.873710320001</v>
      </c>
      <c r="E46" s="16">
        <v>4783.614472010001</v>
      </c>
      <c r="F46" s="16">
        <v>4444.5651891500011</v>
      </c>
      <c r="G46" s="16">
        <v>4160.8639071500011</v>
      </c>
      <c r="H46" s="16">
        <v>3801.1316478100011</v>
      </c>
      <c r="I46" s="16">
        <v>3771.6109346500011</v>
      </c>
      <c r="J46" s="16">
        <v>3969.632376040001</v>
      </c>
      <c r="K46" s="16">
        <v>3808.8889671000011</v>
      </c>
      <c r="L46" s="17">
        <v>3295.8236660800012</v>
      </c>
    </row>
    <row r="47" spans="1:13" ht="13.35" customHeight="1" x14ac:dyDescent="0.2">
      <c r="A47" s="5" t="s">
        <v>18</v>
      </c>
      <c r="B47" s="16">
        <v>4635.374253070001</v>
      </c>
      <c r="C47" s="16">
        <v>3977.7969634900014</v>
      </c>
      <c r="D47" s="16">
        <v>3901.5942619600019</v>
      </c>
      <c r="E47" s="16">
        <v>3510.4250767400017</v>
      </c>
      <c r="F47" s="16">
        <v>3202.3574368600011</v>
      </c>
      <c r="G47" s="16">
        <v>3583.1021561100015</v>
      </c>
      <c r="H47" s="16">
        <v>3762.1132577200015</v>
      </c>
      <c r="I47" s="16">
        <v>3961.0630027800016</v>
      </c>
      <c r="J47" s="16">
        <v>4367.8450655000024</v>
      </c>
      <c r="K47" s="16">
        <v>4321.0852825600023</v>
      </c>
      <c r="L47" s="17">
        <v>4240.3249621600016</v>
      </c>
    </row>
    <row r="48" spans="1:13" ht="13.35" customHeight="1" x14ac:dyDescent="0.2">
      <c r="A48" s="5" t="s">
        <v>26</v>
      </c>
      <c r="B48" s="16">
        <v>5767.2160644099995</v>
      </c>
      <c r="C48" s="16">
        <v>5612.5084543899993</v>
      </c>
      <c r="D48" s="16">
        <v>5714.3748411599981</v>
      </c>
      <c r="E48" s="16">
        <v>5524.1609490499986</v>
      </c>
      <c r="F48" s="16">
        <v>5609.0326130099993</v>
      </c>
      <c r="G48" s="16">
        <v>5119.3744422199989</v>
      </c>
      <c r="H48" s="16">
        <v>5306.5767534199986</v>
      </c>
      <c r="I48" s="16">
        <v>5257.515613139999</v>
      </c>
      <c r="J48" s="16">
        <v>5576.9435894399994</v>
      </c>
      <c r="K48" s="16">
        <v>5480.6639169599994</v>
      </c>
      <c r="L48" s="17">
        <v>5859.6720066199996</v>
      </c>
    </row>
    <row r="49" spans="1:12" ht="13.35" customHeight="1" x14ac:dyDescent="0.2">
      <c r="A49" s="5" t="s">
        <v>20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7">
        <v>0</v>
      </c>
    </row>
    <row r="50" spans="1:12" ht="14.1" customHeight="1" x14ac:dyDescent="0.2">
      <c r="A50" s="21" t="s">
        <v>27</v>
      </c>
      <c r="B50" s="38">
        <f t="shared" ref="B50:L50" si="9">SUM(B51+B57)</f>
        <v>15034.19139231</v>
      </c>
      <c r="C50" s="38">
        <f t="shared" si="9"/>
        <v>14873.090361939998</v>
      </c>
      <c r="D50" s="38">
        <f t="shared" si="9"/>
        <v>15132.222644959998</v>
      </c>
      <c r="E50" s="38">
        <f t="shared" si="9"/>
        <v>15358.66249961</v>
      </c>
      <c r="F50" s="38">
        <f t="shared" si="9"/>
        <v>15452.335106669998</v>
      </c>
      <c r="G50" s="38">
        <f t="shared" si="9"/>
        <v>15446.137385249998</v>
      </c>
      <c r="H50" s="38">
        <f t="shared" si="9"/>
        <v>15994.685001039999</v>
      </c>
      <c r="I50" s="38">
        <f t="shared" si="9"/>
        <v>15919.223930559998</v>
      </c>
      <c r="J50" s="38">
        <f t="shared" si="9"/>
        <v>15799.936874459998</v>
      </c>
      <c r="K50" s="38">
        <f t="shared" si="9"/>
        <v>15700.611706709997</v>
      </c>
      <c r="L50" s="39">
        <f t="shared" si="9"/>
        <v>15496.808242539997</v>
      </c>
    </row>
    <row r="51" spans="1:12" ht="14.1" customHeight="1" x14ac:dyDescent="0.2">
      <c r="A51" s="10" t="s">
        <v>15</v>
      </c>
      <c r="B51" s="36">
        <f t="shared" ref="B51:L51" si="10">SUM(B52+B53+B54+B55+B56)</f>
        <v>7661.9974978600003</v>
      </c>
      <c r="C51" s="36">
        <f t="shared" si="10"/>
        <v>7504.0295341299998</v>
      </c>
      <c r="D51" s="36">
        <f t="shared" si="10"/>
        <v>7645.4757773399997</v>
      </c>
      <c r="E51" s="36">
        <f t="shared" si="10"/>
        <v>7666.3690358499998</v>
      </c>
      <c r="F51" s="36">
        <f t="shared" si="10"/>
        <v>7726.4639731999996</v>
      </c>
      <c r="G51" s="36">
        <f t="shared" si="10"/>
        <v>7766.7146885700004</v>
      </c>
      <c r="H51" s="36">
        <f t="shared" si="10"/>
        <v>7853.3725464999998</v>
      </c>
      <c r="I51" s="36">
        <f t="shared" si="10"/>
        <v>7813.3066547300004</v>
      </c>
      <c r="J51" s="36">
        <f t="shared" si="10"/>
        <v>7837.9838175099994</v>
      </c>
      <c r="K51" s="36">
        <f t="shared" si="10"/>
        <v>7853.222473509999</v>
      </c>
      <c r="L51" s="37">
        <f t="shared" si="10"/>
        <v>7945.2040631399996</v>
      </c>
    </row>
    <row r="52" spans="1:12" ht="13.35" customHeight="1" x14ac:dyDescent="0.2">
      <c r="A52" s="5" t="s">
        <v>17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9">
        <v>0</v>
      </c>
    </row>
    <row r="53" spans="1:12" ht="13.35" customHeight="1" x14ac:dyDescent="0.2">
      <c r="A53" s="5" t="s">
        <v>18</v>
      </c>
      <c r="B53" s="18">
        <v>1657.4237494499994</v>
      </c>
      <c r="C53" s="18">
        <v>1665.6482827599993</v>
      </c>
      <c r="D53" s="18">
        <v>1672.7207570799994</v>
      </c>
      <c r="E53" s="18">
        <v>1676.6341581899992</v>
      </c>
      <c r="F53" s="18">
        <v>1681.2667679699994</v>
      </c>
      <c r="G53" s="18">
        <v>1703.4197828599993</v>
      </c>
      <c r="H53" s="18">
        <v>1708.2504610999993</v>
      </c>
      <c r="I53" s="18">
        <v>1713.3862940999995</v>
      </c>
      <c r="J53" s="18">
        <v>1682.8714270099995</v>
      </c>
      <c r="K53" s="18">
        <v>1683.9507270099998</v>
      </c>
      <c r="L53" s="19">
        <v>1688.6539173799995</v>
      </c>
    </row>
    <row r="54" spans="1:12" ht="13.35" customHeight="1" x14ac:dyDescent="0.2">
      <c r="A54" s="5" t="s">
        <v>26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9">
        <v>0</v>
      </c>
    </row>
    <row r="55" spans="1:12" ht="13.35" customHeight="1" x14ac:dyDescent="0.2">
      <c r="A55" s="5" t="s">
        <v>19</v>
      </c>
      <c r="B55" s="18">
        <v>3719.9394553100001</v>
      </c>
      <c r="C55" s="18">
        <v>3593.2705130100003</v>
      </c>
      <c r="D55" s="18">
        <v>3704.6501257999998</v>
      </c>
      <c r="E55" s="18">
        <v>3669.3501899500002</v>
      </c>
      <c r="F55" s="18">
        <v>3729.57082451</v>
      </c>
      <c r="G55" s="18">
        <v>3735.3300302399998</v>
      </c>
      <c r="H55" s="18">
        <v>3793.0507958099997</v>
      </c>
      <c r="I55" s="18">
        <v>3735.28069246</v>
      </c>
      <c r="J55" s="18">
        <v>3773.4821367999998</v>
      </c>
      <c r="K55" s="18">
        <v>3782.5026607999998</v>
      </c>
      <c r="L55" s="19">
        <v>3770.1059482199998</v>
      </c>
    </row>
    <row r="56" spans="1:12" ht="13.35" customHeight="1" x14ac:dyDescent="0.2">
      <c r="A56" s="5" t="s">
        <v>20</v>
      </c>
      <c r="B56" s="18">
        <v>2284.6342931000004</v>
      </c>
      <c r="C56" s="18">
        <v>2245.1107383600001</v>
      </c>
      <c r="D56" s="18">
        <v>2268.1048944600002</v>
      </c>
      <c r="E56" s="18">
        <v>2320.3846877100004</v>
      </c>
      <c r="F56" s="18">
        <v>2315.6263807200003</v>
      </c>
      <c r="G56" s="18">
        <v>2327.9648754700006</v>
      </c>
      <c r="H56" s="18">
        <v>2352.0712895900006</v>
      </c>
      <c r="I56" s="18">
        <v>2364.6396681700003</v>
      </c>
      <c r="J56" s="18">
        <v>2381.6302537000001</v>
      </c>
      <c r="K56" s="18">
        <v>2386.7690857000002</v>
      </c>
      <c r="L56" s="19">
        <v>2486.44419754</v>
      </c>
    </row>
    <row r="57" spans="1:12" ht="14.1" customHeight="1" x14ac:dyDescent="0.2">
      <c r="A57" s="10" t="s">
        <v>16</v>
      </c>
      <c r="B57" s="36">
        <f t="shared" ref="B57:L57" si="11">SUM(B58+B59+B60+B61+B62)</f>
        <v>7372.1938944499998</v>
      </c>
      <c r="C57" s="36">
        <f t="shared" si="11"/>
        <v>7369.060827809999</v>
      </c>
      <c r="D57" s="36">
        <f t="shared" si="11"/>
        <v>7486.7468676199987</v>
      </c>
      <c r="E57" s="36">
        <f t="shared" si="11"/>
        <v>7692.2934637599992</v>
      </c>
      <c r="F57" s="36">
        <f t="shared" si="11"/>
        <v>7725.8711334699983</v>
      </c>
      <c r="G57" s="36">
        <f t="shared" si="11"/>
        <v>7679.4226966799979</v>
      </c>
      <c r="H57" s="36">
        <f t="shared" si="11"/>
        <v>8141.3124545399996</v>
      </c>
      <c r="I57" s="36">
        <f t="shared" si="11"/>
        <v>8105.9172758299983</v>
      </c>
      <c r="J57" s="36">
        <f t="shared" si="11"/>
        <v>7961.9530569499984</v>
      </c>
      <c r="K57" s="36">
        <f t="shared" si="11"/>
        <v>7847.3892331999978</v>
      </c>
      <c r="L57" s="37">
        <f t="shared" si="11"/>
        <v>7551.6041793999975</v>
      </c>
    </row>
    <row r="58" spans="1:12" ht="13.35" customHeight="1" x14ac:dyDescent="0.2">
      <c r="A58" s="5" t="s">
        <v>23</v>
      </c>
      <c r="B58" s="18">
        <v>2402.6441556599993</v>
      </c>
      <c r="C58" s="18">
        <v>2390.3327562299992</v>
      </c>
      <c r="D58" s="18">
        <v>2386.7387732399989</v>
      </c>
      <c r="E58" s="18">
        <v>2677.1968589199987</v>
      </c>
      <c r="F58" s="18">
        <v>2673.6622892099986</v>
      </c>
      <c r="G58" s="18">
        <v>2666.2420097699983</v>
      </c>
      <c r="H58" s="18">
        <v>3076.3262036299984</v>
      </c>
      <c r="I58" s="18">
        <v>3067.6299122599985</v>
      </c>
      <c r="J58" s="18">
        <v>3059.0935099999983</v>
      </c>
      <c r="K58" s="18">
        <v>3052.2083671799983</v>
      </c>
      <c r="L58" s="19">
        <v>3218.8728499599983</v>
      </c>
    </row>
    <row r="59" spans="1:12" ht="13.35" customHeight="1" x14ac:dyDescent="0.2">
      <c r="A59" s="5" t="s">
        <v>18</v>
      </c>
      <c r="B59" s="18">
        <v>3383.6490621399998</v>
      </c>
      <c r="C59" s="18">
        <v>3275.3367797400001</v>
      </c>
      <c r="D59" s="18">
        <v>3306.0639374900002</v>
      </c>
      <c r="E59" s="18">
        <v>3219.4948005699998</v>
      </c>
      <c r="F59" s="18">
        <v>3242.9838889900002</v>
      </c>
      <c r="G59" s="18">
        <v>3155.8840242400001</v>
      </c>
      <c r="H59" s="18">
        <v>3188.7892234400001</v>
      </c>
      <c r="I59" s="18">
        <v>3105.9003699899999</v>
      </c>
      <c r="J59" s="18">
        <v>3094.3247193100001</v>
      </c>
      <c r="K59" s="18">
        <v>2983.0976853799998</v>
      </c>
      <c r="L59" s="19">
        <v>2507.5405923599997</v>
      </c>
    </row>
    <row r="60" spans="1:12" ht="13.35" customHeight="1" x14ac:dyDescent="0.2">
      <c r="A60" s="5" t="s">
        <v>26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9">
        <v>0</v>
      </c>
    </row>
    <row r="61" spans="1:12" ht="13.35" customHeight="1" x14ac:dyDescent="0.2">
      <c r="A61" s="5" t="s">
        <v>19</v>
      </c>
      <c r="B61" s="18">
        <v>1585.9006766500002</v>
      </c>
      <c r="C61" s="18">
        <v>1703.3912918400001</v>
      </c>
      <c r="D61" s="18">
        <v>1793.9441568900002</v>
      </c>
      <c r="E61" s="18">
        <v>1795.6018042700002</v>
      </c>
      <c r="F61" s="18">
        <v>1809.22495527</v>
      </c>
      <c r="G61" s="18">
        <v>1857.2966626700004</v>
      </c>
      <c r="H61" s="18">
        <v>1876.1970274700004</v>
      </c>
      <c r="I61" s="18">
        <v>1932.3869935800003</v>
      </c>
      <c r="J61" s="18">
        <v>1808.5348276400002</v>
      </c>
      <c r="K61" s="18">
        <v>1812.0831806400004</v>
      </c>
      <c r="L61" s="19">
        <v>1825.1907370800004</v>
      </c>
    </row>
    <row r="62" spans="1:12" ht="13.35" customHeight="1" x14ac:dyDescent="0.2">
      <c r="A62" s="5" t="s">
        <v>20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9">
        <v>0</v>
      </c>
    </row>
    <row r="63" spans="1:12" ht="14.1" customHeight="1" x14ac:dyDescent="0.2">
      <c r="A63" s="21" t="s">
        <v>44</v>
      </c>
      <c r="B63" s="40">
        <f t="shared" ref="B63:L63" si="12">SUM(B64+B65)</f>
        <v>23953.355108160002</v>
      </c>
      <c r="C63" s="40">
        <f t="shared" si="12"/>
        <v>23535.714865940001</v>
      </c>
      <c r="D63" s="40">
        <f t="shared" si="12"/>
        <v>23275.515800410001</v>
      </c>
      <c r="E63" s="40">
        <f t="shared" si="12"/>
        <v>23023.54165883</v>
      </c>
      <c r="F63" s="40">
        <f t="shared" si="12"/>
        <v>22743.333057740001</v>
      </c>
      <c r="G63" s="40">
        <f t="shared" si="12"/>
        <v>22593.287689839999</v>
      </c>
      <c r="H63" s="40">
        <f t="shared" si="12"/>
        <v>22513.228555760001</v>
      </c>
      <c r="I63" s="40">
        <f t="shared" si="12"/>
        <v>22529.899845420001</v>
      </c>
      <c r="J63" s="40">
        <f t="shared" si="12"/>
        <v>22661.803557070001</v>
      </c>
      <c r="K63" s="40">
        <f t="shared" si="12"/>
        <v>22517.36045348</v>
      </c>
      <c r="L63" s="41">
        <f t="shared" si="12"/>
        <v>22762.97489673</v>
      </c>
    </row>
    <row r="64" spans="1:12" ht="13.35" customHeight="1" x14ac:dyDescent="0.2">
      <c r="A64" s="10" t="s">
        <v>28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7">
        <v>0</v>
      </c>
    </row>
    <row r="65" spans="1:12" ht="13.35" customHeight="1" x14ac:dyDescent="0.2">
      <c r="A65" s="10" t="s">
        <v>29</v>
      </c>
      <c r="B65" s="6">
        <v>23953.355108160002</v>
      </c>
      <c r="C65" s="6">
        <v>23535.714865940001</v>
      </c>
      <c r="D65" s="6">
        <v>23275.515800410001</v>
      </c>
      <c r="E65" s="6">
        <v>23023.54165883</v>
      </c>
      <c r="F65" s="6">
        <v>22743.333057740001</v>
      </c>
      <c r="G65" s="6">
        <v>22593.287689839999</v>
      </c>
      <c r="H65" s="6">
        <v>22513.228555760001</v>
      </c>
      <c r="I65" s="6">
        <v>22529.899845420001</v>
      </c>
      <c r="J65" s="6">
        <v>22661.803557070001</v>
      </c>
      <c r="K65" s="6">
        <v>22517.36045348</v>
      </c>
      <c r="L65" s="7">
        <v>22762.97489673</v>
      </c>
    </row>
    <row r="66" spans="1:12" ht="15" customHeight="1" x14ac:dyDescent="0.2">
      <c r="A66" s="21" t="s">
        <v>30</v>
      </c>
      <c r="B66" s="40">
        <f t="shared" ref="B66:L66" si="13">SUM(B14+B27+B38+B50+B63)</f>
        <v>108667.67992703003</v>
      </c>
      <c r="C66" s="40">
        <f t="shared" si="13"/>
        <v>111444.92384889002</v>
      </c>
      <c r="D66" s="40">
        <f t="shared" si="13"/>
        <v>112700.47416561001</v>
      </c>
      <c r="E66" s="40">
        <f t="shared" si="13"/>
        <v>112494.85350001001</v>
      </c>
      <c r="F66" s="40">
        <f t="shared" si="13"/>
        <v>113359.77642784001</v>
      </c>
      <c r="G66" s="40">
        <f t="shared" si="13"/>
        <v>112973.31273349001</v>
      </c>
      <c r="H66" s="40">
        <f t="shared" si="13"/>
        <v>117019.8940991</v>
      </c>
      <c r="I66" s="40">
        <f t="shared" si="13"/>
        <v>119281.13046515</v>
      </c>
      <c r="J66" s="40">
        <f t="shared" si="13"/>
        <v>122642.11750885</v>
      </c>
      <c r="K66" s="40">
        <f t="shared" si="13"/>
        <v>124511.81701653</v>
      </c>
      <c r="L66" s="41">
        <f t="shared" si="13"/>
        <v>125757.59961229</v>
      </c>
    </row>
    <row r="67" spans="1:12" ht="6" customHeight="1" x14ac:dyDescent="0.2">
      <c r="A67" s="1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3"/>
    </row>
    <row r="68" spans="1:12" ht="6" customHeight="1" x14ac:dyDescent="0.2">
      <c r="A68" s="13"/>
    </row>
    <row r="69" spans="1:12" ht="12.75" customHeight="1" x14ac:dyDescent="0.2">
      <c r="A69" s="28" t="s">
        <v>32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2" ht="12.75" customHeight="1" x14ac:dyDescent="0.2">
      <c r="A70" s="14" t="s">
        <v>34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1:12" ht="12.75" customHeight="1" x14ac:dyDescent="0.2">
      <c r="A71" s="28" t="s">
        <v>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1:12" ht="12.75" customHeight="1" x14ac:dyDescent="0.2">
      <c r="A72" s="28" t="s">
        <v>35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1:12" ht="12.75" customHeight="1" x14ac:dyDescent="0.2">
      <c r="A73" s="28" t="s">
        <v>8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1:12" ht="12.75" customHeight="1" x14ac:dyDescent="0.2">
      <c r="A74" s="14" t="s">
        <v>41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2" ht="12.75" customHeight="1" x14ac:dyDescent="0.2">
      <c r="A75" s="28" t="s">
        <v>9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1:12" ht="12.75" customHeight="1" x14ac:dyDescent="0.2">
      <c r="A76" s="28" t="s">
        <v>10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1:12" ht="12.75" customHeight="1" x14ac:dyDescent="0.2">
      <c r="A77" s="28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2" ht="12.75" customHeight="1" x14ac:dyDescent="0.2">
      <c r="A78" s="28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1:12" ht="12.75" customHeight="1" x14ac:dyDescent="0.2">
      <c r="A79" s="28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2" ht="12.75" customHeight="1" x14ac:dyDescent="0.2">
      <c r="A80" s="28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1:12" ht="12.75" customHeight="1" x14ac:dyDescent="0.2">
      <c r="A81" s="28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 spans="1:12" ht="12.75" customHeight="1" x14ac:dyDescent="0.2">
      <c r="A82" s="28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</row>
    <row r="83" spans="1:12" ht="12.75" customHeight="1" x14ac:dyDescent="0.2">
      <c r="A83" s="28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 spans="1:12" ht="12.75" customHeight="1" x14ac:dyDescent="0.2">
      <c r="A84" s="28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</row>
    <row r="85" spans="1:12" ht="12.75" customHeight="1" x14ac:dyDescent="0.2">
      <c r="A85" s="28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 spans="1:12" ht="12.75" customHeight="1" x14ac:dyDescent="0.2">
      <c r="A86" s="28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</row>
    <row r="87" spans="1:12" ht="12.75" customHeight="1" x14ac:dyDescent="0.2">
      <c r="A87" s="28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</row>
    <row r="88" spans="1:12" ht="12.75" customHeight="1" x14ac:dyDescent="0.2">
      <c r="A88" s="28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</row>
    <row r="89" spans="1:12" ht="12.75" customHeight="1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</row>
    <row r="90" spans="1:12" ht="12.75" customHeight="1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</row>
    <row r="91" spans="1:12" ht="12.75" customHeight="1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</row>
    <row r="92" spans="1:12" ht="12.75" customHeight="1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</row>
    <row r="93" spans="1:12" ht="12.75" customHeight="1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</row>
    <row r="94" spans="1:12" ht="12.75" customHeight="1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</row>
    <row r="95" spans="1:12" ht="12.75" customHeight="1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</row>
    <row r="96" spans="1:12" ht="12.75" customHeight="1" x14ac:dyDescent="0.2">
      <c r="A96" s="28"/>
    </row>
  </sheetData>
  <mergeCells count="13">
    <mergeCell ref="B11:E11"/>
    <mergeCell ref="F11:I11"/>
    <mergeCell ref="J11:L11"/>
    <mergeCell ref="A1:L1"/>
    <mergeCell ref="A2:L2"/>
    <mergeCell ref="A3:L3"/>
    <mergeCell ref="A5:L5"/>
    <mergeCell ref="A6:L6"/>
    <mergeCell ref="B10:E10"/>
    <mergeCell ref="F10:I10"/>
    <mergeCell ref="J10:L10"/>
    <mergeCell ref="B8:L8"/>
    <mergeCell ref="B9:L9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2023-03-15T21:40:58Z</cp:lastPrinted>
  <dcterms:created xsi:type="dcterms:W3CDTF">2018-11-21T20:09:16Z</dcterms:created>
  <dcterms:modified xsi:type="dcterms:W3CDTF">2023-04-25T17:55:38Z</dcterms:modified>
</cp:coreProperties>
</file>